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5" r:id="rId1"/>
  </sheets>
  <definedNames>
    <definedName name="_xlnm.Print_Area" localSheetId="0">Лист1!$A$1:$Z$51</definedName>
  </definedNames>
  <calcPr calcId="152511"/>
</workbook>
</file>

<file path=xl/calcChain.xml><?xml version="1.0" encoding="utf-8"?>
<calcChain xmlns="http://schemas.openxmlformats.org/spreadsheetml/2006/main">
  <c r="R43" i="5" l="1"/>
  <c r="M40" i="5" l="1"/>
  <c r="J40" i="5"/>
  <c r="K29" i="5"/>
  <c r="K28" i="5"/>
  <c r="I16" i="5"/>
  <c r="K23" i="5"/>
  <c r="K22" i="5"/>
  <c r="K21" i="5"/>
  <c r="K20" i="5"/>
  <c r="K19" i="5"/>
  <c r="K18" i="5"/>
  <c r="K17" i="5"/>
  <c r="J16" i="5"/>
  <c r="K16" i="5" l="1"/>
  <c r="M15" i="5" l="1"/>
  <c r="J37" i="5"/>
  <c r="I37" i="5"/>
  <c r="I40" i="5" s="1"/>
  <c r="K39" i="5"/>
  <c r="K38" i="5"/>
  <c r="K36" i="5"/>
  <c r="K35" i="5"/>
  <c r="K34" i="5"/>
  <c r="K33" i="5"/>
  <c r="K32" i="5"/>
  <c r="J31" i="5"/>
  <c r="I31" i="5"/>
  <c r="K30" i="5"/>
  <c r="J24" i="5"/>
  <c r="I24" i="5"/>
  <c r="K26" i="5"/>
  <c r="K27" i="5"/>
  <c r="K37" i="5" l="1"/>
  <c r="K40" i="5" s="1"/>
  <c r="K31" i="5"/>
  <c r="N24" i="5" l="1"/>
  <c r="O24" i="5"/>
  <c r="P24" i="5"/>
  <c r="M25" i="5" l="1"/>
  <c r="M24" i="5" s="1"/>
  <c r="K25" i="5"/>
  <c r="K24" i="5" s="1"/>
  <c r="P14" i="5"/>
  <c r="O14" i="5"/>
  <c r="N14" i="5"/>
  <c r="I14" i="5"/>
  <c r="K15" i="5" l="1"/>
  <c r="J14" i="5"/>
  <c r="K14" i="5" l="1"/>
  <c r="M14" i="5"/>
</calcChain>
</file>

<file path=xl/sharedStrings.xml><?xml version="1.0" encoding="utf-8"?>
<sst xmlns="http://schemas.openxmlformats.org/spreadsheetml/2006/main" count="152" uniqueCount="106">
  <si>
    <t>1.1.</t>
  </si>
  <si>
    <t>№ п/п</t>
  </si>
  <si>
    <t>Количество в натуральных показателях</t>
  </si>
  <si>
    <t>Собственные средства</t>
  </si>
  <si>
    <t>Заемные средства</t>
  </si>
  <si>
    <t>Бюджетные средства</t>
  </si>
  <si>
    <t>2.1.</t>
  </si>
  <si>
    <t>шт.</t>
  </si>
  <si>
    <t>3.1.</t>
  </si>
  <si>
    <t>Причины отклонения</t>
  </si>
  <si>
    <t>-</t>
  </si>
  <si>
    <t>к-т</t>
  </si>
  <si>
    <t>4.1.</t>
  </si>
  <si>
    <t>2.2.</t>
  </si>
  <si>
    <t>2.3.</t>
  </si>
  <si>
    <t>2.4.</t>
  </si>
  <si>
    <t>5.1.</t>
  </si>
  <si>
    <t>5.2.</t>
  </si>
  <si>
    <t>ед.</t>
  </si>
  <si>
    <t>Примечание:</t>
  </si>
  <si>
    <t>Прибыль</t>
  </si>
  <si>
    <t>Приложение 5</t>
  </si>
  <si>
    <t>к Правилам осуществления деятельности</t>
  </si>
  <si>
    <t>субъектами естественных монополий</t>
  </si>
  <si>
    <t>форма 1</t>
  </si>
  <si>
    <t>Акционерное общество "Атырауская теплоэлектроцентраль", производство и снабжение тепловой энергией</t>
  </si>
  <si>
    <t>наименование субъекта, вид деятельности</t>
  </si>
  <si>
    <t>Информация о плановых и фактических объемах предоставления регулируемых услуг (товаров, работ)</t>
  </si>
  <si>
    <t>Отчет о прибылях и убытках**</t>
  </si>
  <si>
    <t>Сумма инвестиционной программы (проекта)</t>
  </si>
  <si>
    <t>Информация о фактических условиях и размерах финансирования инвестиционной программы (проекта), тыс.тенге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</si>
  <si>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(проект)***</t>
  </si>
  <si>
    <t>Разъяснение причин отклонения достигнутых фактических показателей от показателей в утвержденной инвестиционной программе</t>
  </si>
  <si>
    <t>Оценка повышения качества и надежности предоставляемых регулируемых услуг (товаров, работ)</t>
  </si>
  <si>
    <t>Наименование регулируемых услуг (товаров, работ) и обслуживаемая территория</t>
  </si>
  <si>
    <t>Наименование мероприятий по Инвестпрограмме</t>
  </si>
  <si>
    <t>Единица изме-рения</t>
  </si>
  <si>
    <t>Период предоставления услуги в рамках инвестиционной программы</t>
  </si>
  <si>
    <t>План</t>
  </si>
  <si>
    <t xml:space="preserve">Факт </t>
  </si>
  <si>
    <t xml:space="preserve">Улучшение производственных показателей, %, по годам реализации в зависимости от утвержденной инвестиционной программы </t>
  </si>
  <si>
    <t xml:space="preserve">Снижение износа (физического) основных фондов (активов, %, по годам реализации в зависимости от утвержденной инвестиционного программы </t>
  </si>
  <si>
    <t>Снижение потерь, %, по годам реализации в зависимости от утвержденной инвестиционной программы</t>
  </si>
  <si>
    <t>Снижение аварийности, по годам реализации в зависимости от утвержденной инвестиционной программы</t>
  </si>
  <si>
    <t>Факт</t>
  </si>
  <si>
    <t>Амортизация</t>
  </si>
  <si>
    <t>Факт прошлого года</t>
  </si>
  <si>
    <t>факт текущего года</t>
  </si>
  <si>
    <t>I.  Информация об исполнений Инвестпрограммы</t>
  </si>
  <si>
    <t>Производство и снабжение тепловой энергией потребителей г.Атырау</t>
  </si>
  <si>
    <t>Итого по Инвестпрограмме:</t>
  </si>
  <si>
    <t>х</t>
  </si>
  <si>
    <t>II.  Технико-экономические показатели:</t>
  </si>
  <si>
    <t>Объем производства тепловой энергии</t>
  </si>
  <si>
    <t>тыс.Гкал</t>
  </si>
  <si>
    <t>Полезный отпуск тепловой энергии</t>
  </si>
  <si>
    <t>Возмещение нормативно-технических потерь в тепловых сетях АО "Атырауские тепловые сети"</t>
  </si>
  <si>
    <t>Удельный расход  условного топлива на производство тепловой энергии</t>
  </si>
  <si>
    <t>кг/Гкал</t>
  </si>
  <si>
    <t>2.5.</t>
  </si>
  <si>
    <t>Степень износа по основному оборудованию</t>
  </si>
  <si>
    <t>%</t>
  </si>
  <si>
    <t>2.6.</t>
  </si>
  <si>
    <t>Количество аварий и отказов, всего</t>
  </si>
  <si>
    <t>кол-во</t>
  </si>
  <si>
    <t>4.2.</t>
  </si>
  <si>
    <t>Рост износа основных средств находится в пределах естественного износа, соответствующего общему техническому ресурсу их работы.</t>
  </si>
  <si>
    <t>Аварий нет</t>
  </si>
  <si>
    <t>Отклонение</t>
  </si>
  <si>
    <t>1. Энергетическое оборудование</t>
  </si>
  <si>
    <t>раб.</t>
  </si>
  <si>
    <t>3.2.</t>
  </si>
  <si>
    <t>3.3.</t>
  </si>
  <si>
    <t>3.4.</t>
  </si>
  <si>
    <t>тн</t>
  </si>
  <si>
    <t>Информация  об ожидаемом исполнении инвестиционной программы на 2022 год по итогам 2022 года.</t>
  </si>
  <si>
    <t>2022 год</t>
  </si>
  <si>
    <t xml:space="preserve">Замена турбины   ПТ-60-90/13 ст.№6 </t>
  </si>
  <si>
    <t>2. Оборудование для турбинного цеха</t>
  </si>
  <si>
    <t>Приобретение насоса ЦЭН типа  ОПВ16-110  с  эл. двигателем  для  замены ЦЭН ст.№1  I в/п.</t>
  </si>
  <si>
    <t xml:space="preserve">Приобретение и монтаж водоочистной  вращающейся машины ТН-2500 на ЦЭН-ы  №1,2  IIв/п. </t>
  </si>
  <si>
    <t>Приобретение   насосов  1Д1250-125 с эл. двигателями  для  НГВС №1,3</t>
  </si>
  <si>
    <t>2.4.1.</t>
  </si>
  <si>
    <t>Приобретение  трубопроводов для замены внутристанционного сетевого трубопровода горячего водоснаб-жения города, отводов  и задвижек   в пределах  АТЭЦ, с  заменой  опор :</t>
  </si>
  <si>
    <t>Задвижки  в комплекте с электродвигателем Ду-800 Ру-25</t>
  </si>
  <si>
    <t>Приобретение деаэрационной  колонки и других материалов для  ДА-200</t>
  </si>
  <si>
    <t xml:space="preserve">Приобретение  насосов  КСД-140-140 с эл. двигателями </t>
  </si>
  <si>
    <t>3. Оборудование для котельного цеха</t>
  </si>
  <si>
    <t>3.5.</t>
  </si>
  <si>
    <t>3.6.</t>
  </si>
  <si>
    <t>Приобретение  расширителя  перио-дической продувки  РПП V-7,5м3, Р-1,5кгс/см2</t>
  </si>
  <si>
    <t xml:space="preserve">Приобретение  рециркуляционных  мазут насосов 4НК-5х1  диаметр рабочего колеса 220мм. с эл. двигателем </t>
  </si>
  <si>
    <t xml:space="preserve">Приобретение электродвигателей  марки ДАЗО 12 -55-6 МУ1,  (для ДВ к/а ст.№8);  (1ск. -105кВт, 750 об/мин., 2ск.-250кВт., 1000об/мин </t>
  </si>
  <si>
    <t>Приобретение  редуктора для  РВП  МПО-2-18ВК-81,6-5,5/18 с эл. двигателем.</t>
  </si>
  <si>
    <t>Приобретение задвижек с эл. приводом типа 1120-100-ЭН, РУ-37,3Т-280°С</t>
  </si>
  <si>
    <t>Приобретение  задвижки  с эл. приводом типа 885-225-ЭН; РУ-9,8Мпа;  Т-560°С</t>
  </si>
  <si>
    <t>4. Оборудование ХВО</t>
  </si>
  <si>
    <t>Приобретение трубопроводов для замены кислотной линий  со старого кислотного склада до расширителя ХВО. Ф114х7мм-220м., отводы  ф114х7мм-50шт., фланцы-50шт.</t>
  </si>
  <si>
    <t>Приобретение трубопроводов для замены линий собственных  нужд по цеху. ф89х6мм-200м,  отводы ф89х6мм-20шт., фланцы ф89-20шт.</t>
  </si>
  <si>
    <t>Приобретение трубопроводов для замены паровой линий с турбо/цеха до хим. цеха. Ф76х5мм-400м, отводы ф76х5мм-30шт., фланцы ф76-20шт.</t>
  </si>
  <si>
    <t>Приобретение трубопроводов для замены трубопровода  смешанной воды №1. ф273х6мм-500м;отводы ф273х8мм-20шт., фланцы ф273-16шт.</t>
  </si>
  <si>
    <t>Приобретение  установки  обратного осмоса производительностью 150м³/ч. (I - этап)</t>
  </si>
  <si>
    <t>5. Автотехника</t>
  </si>
  <si>
    <t>Приобретение  микроавтобуса марки ГАЗ  А65R33</t>
  </si>
  <si>
    <t>Приобретение  трактора  марки   ВТК-90 ТГ (на гусиничном ходу)</t>
  </si>
  <si>
    <t>В настоящее время материал по корректировке   утвержденной инвестиционной программы АО "Атырауская ТЭЦ" по регулируемой услуге по производству и снабжению тепловой энергией на 2022 год по мероприятиям, сохраняя сумму затрат по инвестиционной  составляющей на 2022 год на уровне, принятой в утвержденной тарифной смете на  2021-2025 годы  находится на рассмотрении в Департаменте Комитета по регулированию естественных монополий Министерства национальной экономики РК по Атырауской области.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всем мероприятиям, включенным в скоректированную Инвестиционную программу на 2022 год работы ведутся в полном объеме.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</si>
</sst>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 textRotation="90" wrapText="1"/>
    </xf>
    <xf numFmtId="164" fontId="8" fillId="0" borderId="1" xfId="0" applyNumberFormat="1" applyFont="1" applyFill="1" applyBorder="1"/>
    <xf numFmtId="0" fontId="10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/>
    </xf>
    <xf numFmtId="164" fontId="8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justify" vertical="top" wrapText="1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3" fillId="0" borderId="2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top"/>
    </xf>
    <xf numFmtId="164" fontId="3" fillId="0" borderId="1" xfId="1" applyFont="1" applyFill="1" applyBorder="1" applyAlignment="1">
      <alignment horizontal="center" vertical="top"/>
    </xf>
    <xf numFmtId="164" fontId="3" fillId="0" borderId="2" xfId="1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64" fontId="3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top" wrapText="1"/>
    </xf>
    <xf numFmtId="0" fontId="11" fillId="0" borderId="0" xfId="0" applyFont="1" applyFill="1" applyAlignment="1">
      <alignment vertical="center"/>
    </xf>
    <xf numFmtId="164" fontId="3" fillId="0" borderId="1" xfId="1" applyFont="1" applyFill="1" applyBorder="1" applyAlignment="1">
      <alignment vertical="top"/>
    </xf>
    <xf numFmtId="2" fontId="3" fillId="0" borderId="1" xfId="0" applyNumberFormat="1" applyFont="1" applyFill="1" applyBorder="1" applyAlignment="1">
      <alignment vertical="top"/>
    </xf>
    <xf numFmtId="164" fontId="3" fillId="0" borderId="1" xfId="1" applyFont="1" applyFill="1" applyBorder="1"/>
    <xf numFmtId="4" fontId="3" fillId="0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165" fontId="3" fillId="0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5" fontId="3" fillId="0" borderId="1" xfId="1" applyNumberFormat="1" applyFont="1" applyFill="1" applyBorder="1"/>
    <xf numFmtId="0" fontId="3" fillId="0" borderId="1" xfId="0" applyFont="1" applyFill="1" applyBorder="1" applyAlignment="1">
      <alignment vertical="top" wrapText="1"/>
    </xf>
    <xf numFmtId="4" fontId="3" fillId="0" borderId="0" xfId="0" applyNumberFormat="1" applyFont="1" applyFill="1"/>
    <xf numFmtId="164" fontId="3" fillId="0" borderId="0" xfId="1" applyFont="1" applyFill="1"/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/>
    </xf>
    <xf numFmtId="164" fontId="3" fillId="0" borderId="3" xfId="0" applyNumberFormat="1" applyFont="1" applyFill="1" applyBorder="1" applyAlignment="1">
      <alignment vertical="top"/>
    </xf>
    <xf numFmtId="0" fontId="3" fillId="0" borderId="3" xfId="0" applyNumberFormat="1" applyFont="1" applyFill="1" applyBorder="1" applyAlignment="1">
      <alignment vertical="top" wrapText="1"/>
    </xf>
    <xf numFmtId="164" fontId="3" fillId="0" borderId="3" xfId="1" applyFont="1" applyFill="1" applyBorder="1" applyAlignment="1">
      <alignment vertical="top"/>
    </xf>
    <xf numFmtId="164" fontId="3" fillId="0" borderId="3" xfId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textRotation="90"/>
    </xf>
    <xf numFmtId="0" fontId="3" fillId="0" borderId="3" xfId="0" applyFont="1" applyFill="1" applyBorder="1" applyAlignment="1">
      <alignment vertical="center" textRotation="90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textRotation="90"/>
    </xf>
    <xf numFmtId="0" fontId="3" fillId="0" borderId="1" xfId="0" applyFont="1" applyFill="1" applyBorder="1" applyAlignment="1">
      <alignment horizontal="center" vertical="top" wrapText="1"/>
    </xf>
    <xf numFmtId="164" fontId="8" fillId="0" borderId="3" xfId="0" applyNumberFormat="1" applyFont="1" applyFill="1" applyBorder="1" applyAlignment="1">
      <alignment vertical="top"/>
    </xf>
    <xf numFmtId="164" fontId="3" fillId="0" borderId="1" xfId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1" xfId="0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/>
    <xf numFmtId="0" fontId="12" fillId="0" borderId="0" xfId="0" applyFont="1" applyFill="1"/>
    <xf numFmtId="0" fontId="13" fillId="0" borderId="0" xfId="0" applyFont="1" applyFill="1" applyAlignment="1">
      <alignment vertical="top"/>
    </xf>
    <xf numFmtId="0" fontId="12" fillId="0" borderId="0" xfId="0" applyFont="1" applyFill="1" applyAlignment="1">
      <alignment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2" fontId="3" fillId="2" borderId="1" xfId="0" applyNumberFormat="1" applyFont="1" applyFill="1" applyBorder="1"/>
    <xf numFmtId="4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justify" vertical="top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3"/>
  <sheetViews>
    <sheetView tabSelected="1" topLeftCell="D1" zoomScale="80" zoomScaleNormal="80" workbookViewId="0">
      <selection sqref="A1:Z50"/>
    </sheetView>
  </sheetViews>
  <sheetFormatPr defaultRowHeight="15" x14ac:dyDescent="0.25"/>
  <cols>
    <col min="1" max="1" width="6.7109375" style="7" customWidth="1"/>
    <col min="2" max="2" width="26.85546875" style="7" customWidth="1"/>
    <col min="3" max="3" width="36.7109375" style="7" customWidth="1"/>
    <col min="4" max="4" width="9.7109375" style="8" customWidth="1"/>
    <col min="5" max="6" width="9.140625" style="7" customWidth="1"/>
    <col min="7" max="7" width="15.5703125" style="7" customWidth="1"/>
    <col min="8" max="8" width="30.42578125" style="7" hidden="1" customWidth="1"/>
    <col min="9" max="9" width="16.5703125" style="7" customWidth="1"/>
    <col min="10" max="10" width="16.140625" style="7" customWidth="1"/>
    <col min="11" max="11" width="15.7109375" style="7" customWidth="1"/>
    <col min="12" max="12" width="19.42578125" style="7" customWidth="1"/>
    <col min="13" max="13" width="15.140625" style="7" customWidth="1"/>
    <col min="14" max="14" width="10.28515625" style="7" customWidth="1"/>
    <col min="15" max="15" width="10.140625" style="7" customWidth="1"/>
    <col min="16" max="16" width="13.85546875" style="7" customWidth="1"/>
    <col min="17" max="17" width="10.42578125" style="7" customWidth="1"/>
    <col min="18" max="18" width="11.42578125" style="7" customWidth="1"/>
    <col min="19" max="19" width="10.140625" style="7" customWidth="1"/>
    <col min="20" max="20" width="10.28515625" style="7" customWidth="1"/>
    <col min="21" max="22" width="9.140625" style="7"/>
    <col min="23" max="23" width="10" style="7" customWidth="1"/>
    <col min="24" max="24" width="10.140625" style="7" customWidth="1"/>
    <col min="25" max="25" width="32.85546875" style="7" customWidth="1"/>
    <col min="26" max="26" width="21.42578125" style="7" customWidth="1"/>
    <col min="27" max="16384" width="9.140625" style="7"/>
  </cols>
  <sheetData>
    <row r="1" spans="1:26" s="3" customFormat="1" ht="15.75" x14ac:dyDescent="0.2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2"/>
      <c r="P1" s="2"/>
      <c r="Q1" s="2"/>
      <c r="R1" s="2"/>
      <c r="S1" s="2"/>
      <c r="T1" s="2"/>
      <c r="Z1" s="68" t="s">
        <v>21</v>
      </c>
    </row>
    <row r="2" spans="1:26" s="3" customFormat="1" ht="15.75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2"/>
      <c r="P2" s="2"/>
      <c r="Q2" s="2"/>
      <c r="R2" s="2"/>
      <c r="S2" s="2"/>
      <c r="T2" s="2"/>
      <c r="Z2" s="4" t="s">
        <v>22</v>
      </c>
    </row>
    <row r="3" spans="1:26" s="3" customFormat="1" ht="13.5" customHeigh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2"/>
      <c r="P3" s="2"/>
      <c r="Q3" s="2"/>
      <c r="R3" s="2"/>
      <c r="S3" s="2"/>
      <c r="T3" s="2"/>
      <c r="Z3" s="4" t="s">
        <v>23</v>
      </c>
    </row>
    <row r="4" spans="1:26" ht="42" customHeight="1" x14ac:dyDescent="0.3">
      <c r="A4" s="97" t="s">
        <v>75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 t="s">
        <v>24</v>
      </c>
    </row>
    <row r="5" spans="1:26" ht="4.5" customHeight="1" x14ac:dyDescent="0.25"/>
    <row r="6" spans="1:26" s="10" customFormat="1" ht="15" customHeight="1" x14ac:dyDescent="0.2">
      <c r="A6" s="98" t="s">
        <v>25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6" s="10" customFormat="1" ht="14.25" x14ac:dyDescent="0.2">
      <c r="A7" s="9"/>
      <c r="D7" s="11"/>
      <c r="F7" s="12" t="s">
        <v>26</v>
      </c>
      <c r="G7" s="12"/>
      <c r="H7" s="12"/>
      <c r="I7" s="12"/>
      <c r="J7" s="12"/>
      <c r="K7" s="12"/>
      <c r="L7" s="12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9" spans="1:26" ht="47.25" customHeight="1" x14ac:dyDescent="0.25">
      <c r="A9" s="110" t="s">
        <v>1</v>
      </c>
      <c r="B9" s="103" t="s">
        <v>27</v>
      </c>
      <c r="C9" s="103"/>
      <c r="D9" s="103"/>
      <c r="E9" s="103"/>
      <c r="F9" s="103"/>
      <c r="G9" s="103"/>
      <c r="H9" s="103" t="s">
        <v>28</v>
      </c>
      <c r="I9" s="103" t="s">
        <v>29</v>
      </c>
      <c r="J9" s="103"/>
      <c r="K9" s="103"/>
      <c r="L9" s="103"/>
      <c r="M9" s="104" t="s">
        <v>30</v>
      </c>
      <c r="N9" s="105"/>
      <c r="O9" s="105"/>
      <c r="P9" s="106"/>
      <c r="Q9" s="103" t="s">
        <v>31</v>
      </c>
      <c r="R9" s="103"/>
      <c r="S9" s="103"/>
      <c r="T9" s="103"/>
      <c r="U9" s="103"/>
      <c r="V9" s="103"/>
      <c r="W9" s="103"/>
      <c r="X9" s="103"/>
      <c r="Y9" s="103" t="s">
        <v>32</v>
      </c>
      <c r="Z9" s="103" t="s">
        <v>33</v>
      </c>
    </row>
    <row r="10" spans="1:26" ht="150.75" customHeight="1" x14ac:dyDescent="0.25">
      <c r="A10" s="110"/>
      <c r="B10" s="103" t="s">
        <v>34</v>
      </c>
      <c r="C10" s="103" t="s">
        <v>35</v>
      </c>
      <c r="D10" s="103" t="s">
        <v>36</v>
      </c>
      <c r="E10" s="103" t="s">
        <v>2</v>
      </c>
      <c r="F10" s="103"/>
      <c r="G10" s="103" t="s">
        <v>37</v>
      </c>
      <c r="H10" s="103"/>
      <c r="I10" s="103" t="s">
        <v>38</v>
      </c>
      <c r="J10" s="103" t="s">
        <v>39</v>
      </c>
      <c r="K10" s="103" t="s">
        <v>68</v>
      </c>
      <c r="L10" s="103" t="s">
        <v>9</v>
      </c>
      <c r="M10" s="104" t="s">
        <v>3</v>
      </c>
      <c r="N10" s="105"/>
      <c r="O10" s="103" t="s">
        <v>4</v>
      </c>
      <c r="P10" s="103" t="s">
        <v>5</v>
      </c>
      <c r="Q10" s="103" t="s">
        <v>40</v>
      </c>
      <c r="R10" s="103"/>
      <c r="S10" s="103" t="s">
        <v>41</v>
      </c>
      <c r="T10" s="103"/>
      <c r="U10" s="103" t="s">
        <v>42</v>
      </c>
      <c r="V10" s="103"/>
      <c r="W10" s="103" t="s">
        <v>43</v>
      </c>
      <c r="X10" s="103"/>
      <c r="Y10" s="103"/>
      <c r="Z10" s="103"/>
    </row>
    <row r="11" spans="1:26" ht="58.5" customHeight="1" x14ac:dyDescent="0.25">
      <c r="A11" s="110"/>
      <c r="B11" s="103"/>
      <c r="C11" s="103"/>
      <c r="D11" s="103"/>
      <c r="E11" s="13" t="s">
        <v>38</v>
      </c>
      <c r="F11" s="13" t="s">
        <v>44</v>
      </c>
      <c r="G11" s="103"/>
      <c r="H11" s="103"/>
      <c r="I11" s="103"/>
      <c r="J11" s="103"/>
      <c r="K11" s="103"/>
      <c r="L11" s="103"/>
      <c r="M11" s="13" t="s">
        <v>45</v>
      </c>
      <c r="N11" s="13" t="s">
        <v>20</v>
      </c>
      <c r="O11" s="103"/>
      <c r="P11" s="103"/>
      <c r="Q11" s="1" t="s">
        <v>46</v>
      </c>
      <c r="R11" s="1" t="s">
        <v>47</v>
      </c>
      <c r="S11" s="1" t="s">
        <v>46</v>
      </c>
      <c r="T11" s="1" t="s">
        <v>47</v>
      </c>
      <c r="U11" s="1" t="s">
        <v>38</v>
      </c>
      <c r="V11" s="1" t="s">
        <v>44</v>
      </c>
      <c r="W11" s="1" t="s">
        <v>46</v>
      </c>
      <c r="X11" s="1" t="s">
        <v>47</v>
      </c>
      <c r="Y11" s="103"/>
      <c r="Z11" s="103"/>
    </row>
    <row r="12" spans="1:26" s="14" customFormat="1" x14ac:dyDescent="0.25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13">
        <v>10</v>
      </c>
      <c r="K12" s="13">
        <v>11</v>
      </c>
      <c r="L12" s="13">
        <v>12</v>
      </c>
      <c r="M12" s="13">
        <v>13</v>
      </c>
      <c r="N12" s="13">
        <v>14</v>
      </c>
      <c r="O12" s="13">
        <v>15</v>
      </c>
      <c r="P12" s="13">
        <v>16</v>
      </c>
      <c r="Q12" s="13">
        <v>17</v>
      </c>
      <c r="R12" s="13">
        <v>18</v>
      </c>
      <c r="S12" s="13">
        <v>19</v>
      </c>
      <c r="T12" s="13">
        <v>20</v>
      </c>
      <c r="U12" s="13">
        <v>21</v>
      </c>
      <c r="V12" s="13">
        <v>22</v>
      </c>
      <c r="W12" s="13">
        <v>23</v>
      </c>
      <c r="X12" s="13">
        <v>24</v>
      </c>
      <c r="Y12" s="13">
        <v>25</v>
      </c>
      <c r="Z12" s="13">
        <v>26</v>
      </c>
    </row>
    <row r="13" spans="1:26" s="14" customFormat="1" ht="26.25" customHeight="1" x14ac:dyDescent="0.25">
      <c r="A13" s="107" t="s">
        <v>48</v>
      </c>
      <c r="B13" s="108"/>
      <c r="C13" s="108"/>
      <c r="D13" s="108"/>
      <c r="E13" s="109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71"/>
      <c r="X13" s="71"/>
      <c r="Y13" s="13"/>
      <c r="Z13" s="13"/>
    </row>
    <row r="14" spans="1:26" ht="21.75" customHeight="1" x14ac:dyDescent="0.25">
      <c r="A14" s="99" t="s">
        <v>69</v>
      </c>
      <c r="B14" s="99"/>
      <c r="C14" s="99"/>
      <c r="D14" s="15"/>
      <c r="E14" s="16"/>
      <c r="F14" s="16"/>
      <c r="G14" s="16"/>
      <c r="H14" s="17"/>
      <c r="I14" s="18">
        <f>SUM(I15:I15)</f>
        <v>52279.8</v>
      </c>
      <c r="J14" s="18">
        <f>SUM(J15:J15)</f>
        <v>0</v>
      </c>
      <c r="K14" s="18">
        <f>SUM(K15:K15)</f>
        <v>-52279.8</v>
      </c>
      <c r="L14" s="16"/>
      <c r="M14" s="18">
        <f>SUM(M15:M15)</f>
        <v>0</v>
      </c>
      <c r="N14" s="18">
        <f>SUM(N15:N15)</f>
        <v>0</v>
      </c>
      <c r="O14" s="18">
        <f>SUM(O15:O15)</f>
        <v>0</v>
      </c>
      <c r="P14" s="18">
        <f>SUM(P15:P15)</f>
        <v>0</v>
      </c>
      <c r="Q14" s="16"/>
      <c r="R14" s="16"/>
      <c r="S14" s="16"/>
      <c r="T14" s="16"/>
      <c r="U14" s="16"/>
      <c r="V14" s="16"/>
      <c r="W14" s="72"/>
      <c r="X14" s="72"/>
      <c r="Y14" s="16"/>
      <c r="Z14" s="17"/>
    </row>
    <row r="15" spans="1:26" ht="48.75" customHeight="1" x14ac:dyDescent="0.25">
      <c r="A15" s="19" t="s">
        <v>0</v>
      </c>
      <c r="B15" s="74" t="s">
        <v>49</v>
      </c>
      <c r="C15" s="41" t="s">
        <v>77</v>
      </c>
      <c r="D15" s="22" t="s">
        <v>70</v>
      </c>
      <c r="E15" s="22">
        <v>1</v>
      </c>
      <c r="F15" s="22"/>
      <c r="G15" s="22" t="s">
        <v>76</v>
      </c>
      <c r="H15" s="17"/>
      <c r="I15" s="20">
        <v>52279.8</v>
      </c>
      <c r="J15" s="20">
        <v>0</v>
      </c>
      <c r="K15" s="20">
        <f t="shared" ref="K15:K23" si="0">J15-I15</f>
        <v>-52279.8</v>
      </c>
      <c r="L15" s="70"/>
      <c r="M15" s="20">
        <f>J15</f>
        <v>0</v>
      </c>
      <c r="N15" s="18"/>
      <c r="O15" s="18"/>
      <c r="P15" s="18"/>
      <c r="Q15" s="16"/>
      <c r="R15" s="16"/>
      <c r="S15" s="16"/>
      <c r="T15" s="16"/>
      <c r="U15" s="16"/>
      <c r="V15" s="16"/>
      <c r="W15" s="15"/>
      <c r="X15" s="15"/>
      <c r="Y15" s="51"/>
      <c r="Z15" s="17"/>
    </row>
    <row r="16" spans="1:26" ht="22.5" customHeight="1" x14ac:dyDescent="0.25">
      <c r="A16" s="99" t="s">
        <v>78</v>
      </c>
      <c r="B16" s="99"/>
      <c r="C16" s="99"/>
      <c r="D16" s="22"/>
      <c r="E16" s="22"/>
      <c r="F16" s="22"/>
      <c r="G16" s="24"/>
      <c r="H16" s="17"/>
      <c r="I16" s="25">
        <f>SUM(I17:I23)</f>
        <v>82969.06</v>
      </c>
      <c r="J16" s="25">
        <f>SUM(J17:J23)</f>
        <v>0</v>
      </c>
      <c r="K16" s="25">
        <f>SUM(K17:K23)</f>
        <v>-82969.06</v>
      </c>
      <c r="L16" s="21"/>
      <c r="M16" s="25"/>
      <c r="N16" s="18"/>
      <c r="O16" s="16"/>
      <c r="P16" s="16"/>
      <c r="Q16" s="16"/>
      <c r="R16" s="26"/>
      <c r="S16" s="27"/>
      <c r="T16" s="28"/>
      <c r="U16" s="23"/>
      <c r="V16" s="29"/>
      <c r="W16" s="1"/>
      <c r="X16" s="1"/>
      <c r="Y16" s="26"/>
      <c r="Z16" s="17"/>
    </row>
    <row r="17" spans="1:26" ht="51.75" customHeight="1" x14ac:dyDescent="0.25">
      <c r="A17" s="19" t="s">
        <v>6</v>
      </c>
      <c r="B17" s="100" t="s">
        <v>49</v>
      </c>
      <c r="C17" s="41" t="s">
        <v>79</v>
      </c>
      <c r="D17" s="82" t="s">
        <v>7</v>
      </c>
      <c r="E17" s="82">
        <v>1</v>
      </c>
      <c r="F17" s="22"/>
      <c r="G17" s="90" t="s">
        <v>76</v>
      </c>
      <c r="H17" s="17"/>
      <c r="I17" s="20">
        <v>15394.6</v>
      </c>
      <c r="J17" s="25"/>
      <c r="K17" s="20">
        <f t="shared" si="0"/>
        <v>-15394.6</v>
      </c>
      <c r="L17" s="21"/>
      <c r="M17" s="25"/>
      <c r="N17" s="18"/>
      <c r="O17" s="16"/>
      <c r="P17" s="16"/>
      <c r="Q17" s="16"/>
      <c r="R17" s="26"/>
      <c r="S17" s="27"/>
      <c r="T17" s="28"/>
      <c r="U17" s="23"/>
      <c r="V17" s="29"/>
      <c r="W17" s="83"/>
      <c r="X17" s="83"/>
      <c r="Y17" s="26"/>
      <c r="Z17" s="17"/>
    </row>
    <row r="18" spans="1:26" ht="44.25" customHeight="1" x14ac:dyDescent="0.25">
      <c r="A18" s="19" t="s">
        <v>13</v>
      </c>
      <c r="B18" s="101"/>
      <c r="C18" s="41" t="s">
        <v>80</v>
      </c>
      <c r="D18" s="82" t="s">
        <v>7</v>
      </c>
      <c r="E18" s="22">
        <v>2</v>
      </c>
      <c r="F18" s="22"/>
      <c r="G18" s="91"/>
      <c r="H18" s="17"/>
      <c r="I18" s="20">
        <v>18228.12</v>
      </c>
      <c r="J18" s="25"/>
      <c r="K18" s="20">
        <f t="shared" si="0"/>
        <v>-18228.12</v>
      </c>
      <c r="L18" s="21"/>
      <c r="M18" s="25"/>
      <c r="N18" s="18"/>
      <c r="O18" s="16"/>
      <c r="P18" s="16"/>
      <c r="Q18" s="16"/>
      <c r="R18" s="26"/>
      <c r="S18" s="27"/>
      <c r="T18" s="28"/>
      <c r="U18" s="23"/>
      <c r="V18" s="29"/>
      <c r="W18" s="83"/>
      <c r="X18" s="83"/>
      <c r="Y18" s="26"/>
      <c r="Z18" s="17"/>
    </row>
    <row r="19" spans="1:26" ht="36" customHeight="1" x14ac:dyDescent="0.25">
      <c r="A19" s="19" t="s">
        <v>14</v>
      </c>
      <c r="B19" s="101"/>
      <c r="C19" s="41" t="s">
        <v>81</v>
      </c>
      <c r="D19" s="82" t="s">
        <v>7</v>
      </c>
      <c r="E19" s="22">
        <v>2</v>
      </c>
      <c r="F19" s="22"/>
      <c r="G19" s="91"/>
      <c r="H19" s="17"/>
      <c r="I19" s="20">
        <v>11200</v>
      </c>
      <c r="J19" s="25"/>
      <c r="K19" s="20">
        <f t="shared" si="0"/>
        <v>-11200</v>
      </c>
      <c r="L19" s="21"/>
      <c r="M19" s="25"/>
      <c r="N19" s="18"/>
      <c r="O19" s="16"/>
      <c r="P19" s="16"/>
      <c r="Q19" s="16"/>
      <c r="R19" s="26"/>
      <c r="S19" s="27"/>
      <c r="T19" s="28"/>
      <c r="U19" s="23"/>
      <c r="V19" s="29"/>
      <c r="W19" s="83"/>
      <c r="X19" s="83"/>
      <c r="Y19" s="26"/>
      <c r="Z19" s="17"/>
    </row>
    <row r="20" spans="1:26" ht="96" customHeight="1" x14ac:dyDescent="0.25">
      <c r="A20" s="19" t="s">
        <v>15</v>
      </c>
      <c r="B20" s="101"/>
      <c r="C20" s="41" t="s">
        <v>83</v>
      </c>
      <c r="D20" s="22"/>
      <c r="E20" s="22"/>
      <c r="F20" s="22"/>
      <c r="G20" s="91"/>
      <c r="H20" s="17"/>
      <c r="I20" s="20"/>
      <c r="J20" s="25"/>
      <c r="K20" s="20">
        <f t="shared" si="0"/>
        <v>0</v>
      </c>
      <c r="L20" s="21"/>
      <c r="M20" s="25"/>
      <c r="N20" s="18"/>
      <c r="O20" s="16"/>
      <c r="P20" s="16"/>
      <c r="Q20" s="16"/>
      <c r="R20" s="26"/>
      <c r="S20" s="27"/>
      <c r="T20" s="28"/>
      <c r="U20" s="23"/>
      <c r="V20" s="29"/>
      <c r="W20" s="83"/>
      <c r="X20" s="83"/>
      <c r="Y20" s="26"/>
      <c r="Z20" s="17"/>
    </row>
    <row r="21" spans="1:26" ht="39.75" customHeight="1" x14ac:dyDescent="0.25">
      <c r="A21" s="19" t="s">
        <v>82</v>
      </c>
      <c r="B21" s="101"/>
      <c r="C21" s="41" t="s">
        <v>84</v>
      </c>
      <c r="D21" s="22" t="s">
        <v>7</v>
      </c>
      <c r="E21" s="22">
        <v>5</v>
      </c>
      <c r="F21" s="22"/>
      <c r="G21" s="91"/>
      <c r="H21" s="17"/>
      <c r="I21" s="20">
        <v>32500</v>
      </c>
      <c r="J21" s="25"/>
      <c r="K21" s="20">
        <f t="shared" si="0"/>
        <v>-32500</v>
      </c>
      <c r="L21" s="21"/>
      <c r="M21" s="25"/>
      <c r="N21" s="18"/>
      <c r="O21" s="16"/>
      <c r="P21" s="16"/>
      <c r="Q21" s="16"/>
      <c r="R21" s="26"/>
      <c r="S21" s="27"/>
      <c r="T21" s="28"/>
      <c r="U21" s="23"/>
      <c r="V21" s="29"/>
      <c r="W21" s="83"/>
      <c r="X21" s="83"/>
      <c r="Y21" s="26"/>
      <c r="Z21" s="17"/>
    </row>
    <row r="22" spans="1:26" ht="33.75" customHeight="1" x14ac:dyDescent="0.25">
      <c r="A22" s="19" t="s">
        <v>59</v>
      </c>
      <c r="B22" s="101"/>
      <c r="C22" s="41" t="s">
        <v>85</v>
      </c>
      <c r="D22" s="82" t="s">
        <v>7</v>
      </c>
      <c r="E22" s="82">
        <v>1</v>
      </c>
      <c r="F22" s="22"/>
      <c r="G22" s="91"/>
      <c r="H22" s="17"/>
      <c r="I22" s="20">
        <v>2267.58</v>
      </c>
      <c r="J22" s="25"/>
      <c r="K22" s="20">
        <f t="shared" si="0"/>
        <v>-2267.58</v>
      </c>
      <c r="L22" s="21"/>
      <c r="M22" s="25"/>
      <c r="N22" s="18"/>
      <c r="O22" s="16"/>
      <c r="P22" s="16"/>
      <c r="Q22" s="16"/>
      <c r="R22" s="26"/>
      <c r="S22" s="27"/>
      <c r="T22" s="28"/>
      <c r="U22" s="23"/>
      <c r="V22" s="29"/>
      <c r="W22" s="83"/>
      <c r="X22" s="83"/>
      <c r="Y22" s="26"/>
      <c r="Z22" s="17"/>
    </row>
    <row r="23" spans="1:26" ht="30.75" customHeight="1" x14ac:dyDescent="0.25">
      <c r="A23" s="19" t="s">
        <v>62</v>
      </c>
      <c r="B23" s="102"/>
      <c r="C23" s="41" t="s">
        <v>86</v>
      </c>
      <c r="D23" s="82" t="s">
        <v>7</v>
      </c>
      <c r="E23" s="22">
        <v>2</v>
      </c>
      <c r="F23" s="22"/>
      <c r="G23" s="92"/>
      <c r="H23" s="17"/>
      <c r="I23" s="20">
        <v>3378.76</v>
      </c>
      <c r="J23" s="25"/>
      <c r="K23" s="20">
        <f t="shared" si="0"/>
        <v>-3378.76</v>
      </c>
      <c r="L23" s="21"/>
      <c r="M23" s="25"/>
      <c r="N23" s="18"/>
      <c r="O23" s="16"/>
      <c r="P23" s="16"/>
      <c r="Q23" s="16"/>
      <c r="R23" s="26"/>
      <c r="S23" s="27"/>
      <c r="T23" s="28"/>
      <c r="U23" s="23"/>
      <c r="V23" s="29"/>
      <c r="W23" s="83"/>
      <c r="X23" s="83"/>
      <c r="Y23" s="26"/>
      <c r="Z23" s="17"/>
    </row>
    <row r="24" spans="1:26" ht="22.5" customHeight="1" x14ac:dyDescent="0.25">
      <c r="A24" s="99" t="s">
        <v>87</v>
      </c>
      <c r="B24" s="99"/>
      <c r="C24" s="99"/>
      <c r="D24" s="22"/>
      <c r="E24" s="22"/>
      <c r="F24" s="22"/>
      <c r="G24" s="22"/>
      <c r="H24" s="17"/>
      <c r="I24" s="25">
        <f>SUM(I25:I30)</f>
        <v>12146.46</v>
      </c>
      <c r="J24" s="25">
        <f>SUM(J25:J30)</f>
        <v>0</v>
      </c>
      <c r="K24" s="25">
        <f>SUM(K25:K30)</f>
        <v>-12146.46</v>
      </c>
      <c r="L24" s="21"/>
      <c r="M24" s="25">
        <f t="shared" ref="M24" si="1">M25</f>
        <v>0</v>
      </c>
      <c r="N24" s="25">
        <f t="shared" ref="N24" si="2">N25</f>
        <v>0</v>
      </c>
      <c r="O24" s="25">
        <f t="shared" ref="O24" si="3">O25</f>
        <v>0</v>
      </c>
      <c r="P24" s="25">
        <f t="shared" ref="P24" si="4">P25</f>
        <v>0</v>
      </c>
      <c r="Q24" s="30"/>
      <c r="R24" s="26"/>
      <c r="S24" s="31"/>
      <c r="T24" s="31"/>
      <c r="U24" s="32"/>
      <c r="V24" s="33"/>
      <c r="W24" s="65"/>
      <c r="X24" s="65"/>
      <c r="Y24" s="26"/>
      <c r="Z24" s="17"/>
    </row>
    <row r="25" spans="1:26" ht="49.5" customHeight="1" x14ac:dyDescent="0.25">
      <c r="A25" s="19" t="s">
        <v>8</v>
      </c>
      <c r="B25" s="100" t="s">
        <v>49</v>
      </c>
      <c r="C25" s="41" t="s">
        <v>90</v>
      </c>
      <c r="D25" s="82" t="s">
        <v>7</v>
      </c>
      <c r="E25" s="82">
        <v>1</v>
      </c>
      <c r="F25" s="22"/>
      <c r="G25" s="90" t="s">
        <v>76</v>
      </c>
      <c r="H25" s="17"/>
      <c r="I25" s="20">
        <v>2278.65</v>
      </c>
      <c r="J25" s="20">
        <v>0</v>
      </c>
      <c r="K25" s="20">
        <f>J25-I25</f>
        <v>-2278.65</v>
      </c>
      <c r="L25" s="21"/>
      <c r="M25" s="20">
        <f>J25</f>
        <v>0</v>
      </c>
      <c r="N25" s="43"/>
      <c r="O25" s="43"/>
      <c r="P25" s="43"/>
      <c r="Q25" s="30"/>
      <c r="R25" s="51"/>
      <c r="S25" s="40"/>
      <c r="T25" s="63"/>
      <c r="U25" s="64"/>
      <c r="V25" s="43"/>
      <c r="W25" s="49"/>
      <c r="X25" s="1"/>
      <c r="Y25" s="65"/>
      <c r="Z25" s="17"/>
    </row>
    <row r="26" spans="1:26" ht="66" customHeight="1" x14ac:dyDescent="0.25">
      <c r="A26" s="19" t="s">
        <v>71</v>
      </c>
      <c r="B26" s="101"/>
      <c r="C26" s="41" t="s">
        <v>91</v>
      </c>
      <c r="D26" s="75" t="s">
        <v>7</v>
      </c>
      <c r="E26" s="75">
        <v>2</v>
      </c>
      <c r="F26" s="75"/>
      <c r="G26" s="91"/>
      <c r="H26" s="62"/>
      <c r="I26" s="56">
        <v>2086.88</v>
      </c>
      <c r="J26" s="56"/>
      <c r="K26" s="20">
        <f t="shared" ref="K26:K36" si="5">J26-I26</f>
        <v>-2086.88</v>
      </c>
      <c r="L26" s="77"/>
      <c r="M26" s="56"/>
      <c r="N26" s="58"/>
      <c r="O26" s="58"/>
      <c r="P26" s="58"/>
      <c r="Q26" s="55"/>
      <c r="R26" s="54"/>
      <c r="S26" s="59"/>
      <c r="T26" s="60"/>
      <c r="U26" s="61"/>
      <c r="V26" s="58"/>
      <c r="W26" s="49"/>
      <c r="X26" s="73"/>
      <c r="Y26" s="76"/>
      <c r="Z26" s="17"/>
    </row>
    <row r="27" spans="1:26" ht="62.25" customHeight="1" x14ac:dyDescent="0.25">
      <c r="A27" s="19" t="s">
        <v>72</v>
      </c>
      <c r="B27" s="101"/>
      <c r="C27" s="41" t="s">
        <v>92</v>
      </c>
      <c r="D27" s="82" t="s">
        <v>7</v>
      </c>
      <c r="E27" s="82">
        <v>2</v>
      </c>
      <c r="F27" s="75"/>
      <c r="G27" s="91"/>
      <c r="H27" s="62"/>
      <c r="I27" s="56">
        <v>6756.91</v>
      </c>
      <c r="J27" s="56"/>
      <c r="K27" s="20">
        <f t="shared" si="5"/>
        <v>-6756.91</v>
      </c>
      <c r="L27" s="77"/>
      <c r="M27" s="56"/>
      <c r="N27" s="58"/>
      <c r="O27" s="58"/>
      <c r="P27" s="58"/>
      <c r="Q27" s="55"/>
      <c r="R27" s="54"/>
      <c r="S27" s="59"/>
      <c r="T27" s="60"/>
      <c r="U27" s="61"/>
      <c r="V27" s="58"/>
      <c r="W27" s="49"/>
      <c r="X27" s="73"/>
      <c r="Y27" s="76"/>
      <c r="Z27" s="17"/>
    </row>
    <row r="28" spans="1:26" ht="47.25" customHeight="1" x14ac:dyDescent="0.25">
      <c r="A28" s="19" t="s">
        <v>73</v>
      </c>
      <c r="B28" s="101"/>
      <c r="C28" s="41" t="s">
        <v>93</v>
      </c>
      <c r="D28" s="82" t="s">
        <v>7</v>
      </c>
      <c r="E28" s="82">
        <v>1</v>
      </c>
      <c r="F28" s="82"/>
      <c r="G28" s="91"/>
      <c r="H28" s="62"/>
      <c r="I28" s="56">
        <v>295.95999999999998</v>
      </c>
      <c r="J28" s="56"/>
      <c r="K28" s="56">
        <f t="shared" si="5"/>
        <v>-295.95999999999998</v>
      </c>
      <c r="L28" s="77"/>
      <c r="M28" s="56"/>
      <c r="N28" s="58"/>
      <c r="O28" s="58"/>
      <c r="P28" s="58"/>
      <c r="Q28" s="55"/>
      <c r="R28" s="54"/>
      <c r="S28" s="59"/>
      <c r="T28" s="60"/>
      <c r="U28" s="61"/>
      <c r="V28" s="58"/>
      <c r="W28" s="49"/>
      <c r="X28" s="83"/>
      <c r="Y28" s="84"/>
      <c r="Z28" s="17"/>
    </row>
    <row r="29" spans="1:26" ht="35.25" customHeight="1" x14ac:dyDescent="0.25">
      <c r="A29" s="19" t="s">
        <v>88</v>
      </c>
      <c r="B29" s="101"/>
      <c r="C29" s="41" t="s">
        <v>94</v>
      </c>
      <c r="D29" s="82" t="s">
        <v>7</v>
      </c>
      <c r="E29" s="82">
        <v>2</v>
      </c>
      <c r="F29" s="82"/>
      <c r="G29" s="91"/>
      <c r="H29" s="62"/>
      <c r="I29" s="56">
        <v>158.85</v>
      </c>
      <c r="J29" s="56"/>
      <c r="K29" s="56">
        <f t="shared" si="5"/>
        <v>-158.85</v>
      </c>
      <c r="L29" s="77"/>
      <c r="M29" s="56"/>
      <c r="N29" s="58"/>
      <c r="O29" s="58"/>
      <c r="P29" s="58"/>
      <c r="Q29" s="55"/>
      <c r="R29" s="54"/>
      <c r="S29" s="59"/>
      <c r="T29" s="60"/>
      <c r="U29" s="61"/>
      <c r="V29" s="58"/>
      <c r="W29" s="49"/>
      <c r="X29" s="83"/>
      <c r="Y29" s="84"/>
      <c r="Z29" s="17"/>
    </row>
    <row r="30" spans="1:26" ht="45.75" customHeight="1" x14ac:dyDescent="0.25">
      <c r="A30" s="19" t="s">
        <v>89</v>
      </c>
      <c r="B30" s="102"/>
      <c r="C30" s="41" t="s">
        <v>95</v>
      </c>
      <c r="D30" s="75" t="s">
        <v>7</v>
      </c>
      <c r="E30" s="75">
        <v>2</v>
      </c>
      <c r="F30" s="75"/>
      <c r="G30" s="92"/>
      <c r="H30" s="62"/>
      <c r="I30" s="56">
        <v>569.21</v>
      </c>
      <c r="J30" s="56"/>
      <c r="K30" s="56">
        <f t="shared" si="5"/>
        <v>-569.21</v>
      </c>
      <c r="L30" s="77"/>
      <c r="M30" s="56"/>
      <c r="N30" s="58"/>
      <c r="O30" s="58"/>
      <c r="P30" s="58"/>
      <c r="Q30" s="55"/>
      <c r="R30" s="54"/>
      <c r="S30" s="59"/>
      <c r="T30" s="60"/>
      <c r="U30" s="61"/>
      <c r="V30" s="58"/>
      <c r="W30" s="49"/>
      <c r="X30" s="73"/>
      <c r="Y30" s="76"/>
      <c r="Z30" s="17"/>
    </row>
    <row r="31" spans="1:26" x14ac:dyDescent="0.25">
      <c r="A31" s="99" t="s">
        <v>96</v>
      </c>
      <c r="B31" s="99"/>
      <c r="C31" s="99"/>
      <c r="D31" s="55"/>
      <c r="E31" s="55"/>
      <c r="F31" s="55"/>
      <c r="G31" s="90" t="s">
        <v>76</v>
      </c>
      <c r="H31" s="62"/>
      <c r="I31" s="66">
        <f>SUM(I32:I36)</f>
        <v>50888.99</v>
      </c>
      <c r="J31" s="66">
        <f>SUM(J32:J36)</f>
        <v>0</v>
      </c>
      <c r="K31" s="66">
        <f>SUM(K32:K36)</f>
        <v>-50888.99</v>
      </c>
      <c r="L31" s="57"/>
      <c r="M31" s="66"/>
      <c r="N31" s="58"/>
      <c r="O31" s="58"/>
      <c r="P31" s="58"/>
      <c r="Q31" s="55"/>
      <c r="R31" s="54"/>
      <c r="S31" s="59"/>
      <c r="T31" s="60"/>
      <c r="U31" s="61"/>
      <c r="V31" s="58"/>
      <c r="W31" s="49"/>
      <c r="X31" s="1"/>
      <c r="Y31" s="65"/>
      <c r="Z31" s="17"/>
    </row>
    <row r="32" spans="1:26" ht="84" customHeight="1" x14ac:dyDescent="0.25">
      <c r="A32" s="93" t="s">
        <v>12</v>
      </c>
      <c r="B32" s="100" t="s">
        <v>49</v>
      </c>
      <c r="C32" s="41" t="s">
        <v>97</v>
      </c>
      <c r="D32" s="75" t="s">
        <v>74</v>
      </c>
      <c r="E32" s="75">
        <v>3.84</v>
      </c>
      <c r="F32" s="55"/>
      <c r="G32" s="91"/>
      <c r="H32" s="62"/>
      <c r="I32" s="56">
        <v>297.52999999999997</v>
      </c>
      <c r="J32" s="56"/>
      <c r="K32" s="56">
        <f t="shared" si="5"/>
        <v>-297.52999999999997</v>
      </c>
      <c r="L32" s="57"/>
      <c r="M32" s="66"/>
      <c r="N32" s="58"/>
      <c r="O32" s="58"/>
      <c r="P32" s="58"/>
      <c r="Q32" s="55"/>
      <c r="R32" s="54"/>
      <c r="S32" s="59"/>
      <c r="T32" s="60"/>
      <c r="U32" s="61"/>
      <c r="V32" s="58"/>
      <c r="W32" s="49"/>
      <c r="X32" s="73"/>
      <c r="Y32" s="76"/>
      <c r="Z32" s="17"/>
    </row>
    <row r="33" spans="1:26" ht="66" customHeight="1" x14ac:dyDescent="0.25">
      <c r="A33" s="94"/>
      <c r="B33" s="101"/>
      <c r="C33" s="41" t="s">
        <v>98</v>
      </c>
      <c r="D33" s="82" t="s">
        <v>74</v>
      </c>
      <c r="E33" s="75">
        <v>2.46</v>
      </c>
      <c r="F33" s="55"/>
      <c r="G33" s="91"/>
      <c r="H33" s="62"/>
      <c r="I33" s="56">
        <v>178.4</v>
      </c>
      <c r="J33" s="56"/>
      <c r="K33" s="56">
        <f t="shared" si="5"/>
        <v>-178.4</v>
      </c>
      <c r="L33" s="57"/>
      <c r="M33" s="66"/>
      <c r="N33" s="58"/>
      <c r="O33" s="58"/>
      <c r="P33" s="58"/>
      <c r="Q33" s="55"/>
      <c r="R33" s="54"/>
      <c r="S33" s="59"/>
      <c r="T33" s="60"/>
      <c r="U33" s="61"/>
      <c r="V33" s="58"/>
      <c r="W33" s="49"/>
      <c r="X33" s="73"/>
      <c r="Y33" s="76"/>
      <c r="Z33" s="17"/>
    </row>
    <row r="34" spans="1:26" ht="62.25" customHeight="1" x14ac:dyDescent="0.25">
      <c r="A34" s="94"/>
      <c r="B34" s="101"/>
      <c r="C34" s="41" t="s">
        <v>99</v>
      </c>
      <c r="D34" s="82" t="s">
        <v>74</v>
      </c>
      <c r="E34" s="75">
        <v>2.46</v>
      </c>
      <c r="F34" s="55"/>
      <c r="G34" s="91"/>
      <c r="H34" s="62"/>
      <c r="I34" s="56">
        <v>177.43</v>
      </c>
      <c r="J34" s="56"/>
      <c r="K34" s="56">
        <f t="shared" si="5"/>
        <v>-177.43</v>
      </c>
      <c r="L34" s="57"/>
      <c r="M34" s="66"/>
      <c r="N34" s="58"/>
      <c r="O34" s="58"/>
      <c r="P34" s="58"/>
      <c r="Q34" s="55"/>
      <c r="R34" s="54"/>
      <c r="S34" s="59"/>
      <c r="T34" s="60"/>
      <c r="U34" s="61"/>
      <c r="V34" s="58"/>
      <c r="W34" s="49"/>
      <c r="X34" s="73"/>
      <c r="Y34" s="76"/>
      <c r="Z34" s="17"/>
    </row>
    <row r="35" spans="1:26" ht="66" customHeight="1" x14ac:dyDescent="0.25">
      <c r="A35" s="95"/>
      <c r="B35" s="101"/>
      <c r="C35" s="41" t="s">
        <v>100</v>
      </c>
      <c r="D35" s="82" t="s">
        <v>74</v>
      </c>
      <c r="E35" s="75">
        <v>26.14</v>
      </c>
      <c r="F35" s="55"/>
      <c r="G35" s="91"/>
      <c r="H35" s="62"/>
      <c r="I35" s="56">
        <v>1363.04</v>
      </c>
      <c r="J35" s="56"/>
      <c r="K35" s="56">
        <f t="shared" si="5"/>
        <v>-1363.04</v>
      </c>
      <c r="L35" s="57"/>
      <c r="M35" s="66"/>
      <c r="N35" s="58"/>
      <c r="O35" s="58"/>
      <c r="P35" s="58"/>
      <c r="Q35" s="55"/>
      <c r="R35" s="54"/>
      <c r="S35" s="59"/>
      <c r="T35" s="60"/>
      <c r="U35" s="61"/>
      <c r="V35" s="58"/>
      <c r="W35" s="49"/>
      <c r="X35" s="73"/>
      <c r="Y35" s="76"/>
      <c r="Z35" s="17"/>
    </row>
    <row r="36" spans="1:26" ht="46.5" customHeight="1" x14ac:dyDescent="0.25">
      <c r="A36" s="34" t="s">
        <v>65</v>
      </c>
      <c r="B36" s="101"/>
      <c r="C36" s="41" t="s">
        <v>101</v>
      </c>
      <c r="D36" s="75" t="s">
        <v>11</v>
      </c>
      <c r="E36" s="75">
        <v>1</v>
      </c>
      <c r="F36" s="55"/>
      <c r="G36" s="91"/>
      <c r="H36" s="62"/>
      <c r="I36" s="56">
        <v>48872.59</v>
      </c>
      <c r="J36" s="56"/>
      <c r="K36" s="56">
        <f t="shared" si="5"/>
        <v>-48872.59</v>
      </c>
      <c r="L36" s="57"/>
      <c r="M36" s="66"/>
      <c r="N36" s="58"/>
      <c r="O36" s="58"/>
      <c r="P36" s="58"/>
      <c r="Q36" s="55"/>
      <c r="R36" s="54"/>
      <c r="S36" s="59"/>
      <c r="T36" s="60"/>
      <c r="U36" s="61"/>
      <c r="V36" s="58"/>
      <c r="W36" s="49"/>
      <c r="X36" s="73"/>
      <c r="Y36" s="76"/>
      <c r="Z36" s="17"/>
    </row>
    <row r="37" spans="1:26" x14ac:dyDescent="0.25">
      <c r="A37" s="99" t="s">
        <v>102</v>
      </c>
      <c r="B37" s="99"/>
      <c r="C37" s="99"/>
      <c r="D37" s="75"/>
      <c r="E37" s="75"/>
      <c r="F37" s="75"/>
      <c r="G37" s="75"/>
      <c r="H37" s="62"/>
      <c r="I37" s="66">
        <f>SUM(I38:I39)</f>
        <v>2595.5</v>
      </c>
      <c r="J37" s="66">
        <f>SUM(J38:J39)</f>
        <v>0</v>
      </c>
      <c r="K37" s="66">
        <f>SUM(K38:K39)</f>
        <v>-2595.5</v>
      </c>
      <c r="L37" s="21"/>
      <c r="M37" s="20"/>
      <c r="N37" s="58"/>
      <c r="O37" s="58"/>
      <c r="P37" s="58"/>
      <c r="Q37" s="55"/>
      <c r="R37" s="54"/>
      <c r="S37" s="59"/>
      <c r="T37" s="60"/>
      <c r="U37" s="61"/>
      <c r="V37" s="58"/>
      <c r="W37" s="49"/>
      <c r="X37" s="73"/>
      <c r="Y37" s="76"/>
      <c r="Z37" s="17"/>
    </row>
    <row r="38" spans="1:26" ht="33.75" customHeight="1" x14ac:dyDescent="0.25">
      <c r="A38" s="34" t="s">
        <v>16</v>
      </c>
      <c r="B38" s="100" t="s">
        <v>49</v>
      </c>
      <c r="C38" s="41" t="s">
        <v>103</v>
      </c>
      <c r="D38" s="75" t="s">
        <v>18</v>
      </c>
      <c r="E38" s="75">
        <v>1</v>
      </c>
      <c r="F38" s="75"/>
      <c r="G38" s="90" t="s">
        <v>76</v>
      </c>
      <c r="H38" s="62"/>
      <c r="I38" s="56">
        <v>1106.2750000000001</v>
      </c>
      <c r="J38" s="20">
        <v>0</v>
      </c>
      <c r="K38" s="20">
        <f>J38-I38</f>
        <v>-1106.2750000000001</v>
      </c>
      <c r="L38" s="21"/>
      <c r="M38" s="20"/>
      <c r="N38" s="58"/>
      <c r="O38" s="58"/>
      <c r="P38" s="58"/>
      <c r="Q38" s="55"/>
      <c r="R38" s="54"/>
      <c r="S38" s="59"/>
      <c r="T38" s="60"/>
      <c r="U38" s="61"/>
      <c r="V38" s="58"/>
      <c r="W38" s="49"/>
      <c r="X38" s="73"/>
      <c r="Y38" s="76"/>
      <c r="Z38" s="17"/>
    </row>
    <row r="39" spans="1:26" ht="29.25" customHeight="1" x14ac:dyDescent="0.25">
      <c r="A39" s="34" t="s">
        <v>17</v>
      </c>
      <c r="B39" s="101"/>
      <c r="C39" s="41" t="s">
        <v>104</v>
      </c>
      <c r="D39" s="75" t="s">
        <v>18</v>
      </c>
      <c r="E39" s="75">
        <v>1</v>
      </c>
      <c r="F39" s="75"/>
      <c r="G39" s="91"/>
      <c r="H39" s="62"/>
      <c r="I39" s="56">
        <v>1489.2249999999999</v>
      </c>
      <c r="J39" s="20">
        <v>0</v>
      </c>
      <c r="K39" s="20">
        <f t="shared" ref="K39" si="6">J39-I39</f>
        <v>-1489.2249999999999</v>
      </c>
      <c r="L39" s="21"/>
      <c r="M39" s="20"/>
      <c r="N39" s="58"/>
      <c r="O39" s="58"/>
      <c r="P39" s="58"/>
      <c r="Q39" s="55"/>
      <c r="R39" s="54"/>
      <c r="S39" s="59"/>
      <c r="T39" s="60"/>
      <c r="U39" s="61"/>
      <c r="V39" s="58"/>
      <c r="W39" s="49"/>
      <c r="X39" s="73"/>
      <c r="Y39" s="76"/>
      <c r="Z39" s="17"/>
    </row>
    <row r="40" spans="1:26" s="42" customFormat="1" ht="21.75" customHeight="1" x14ac:dyDescent="0.25">
      <c r="A40" s="111" t="s">
        <v>50</v>
      </c>
      <c r="B40" s="111"/>
      <c r="C40" s="35" t="s">
        <v>51</v>
      </c>
      <c r="D40" s="36" t="s">
        <v>51</v>
      </c>
      <c r="E40" s="36" t="s">
        <v>51</v>
      </c>
      <c r="F40" s="36" t="s">
        <v>51</v>
      </c>
      <c r="G40" s="36" t="s">
        <v>51</v>
      </c>
      <c r="H40" s="37"/>
      <c r="I40" s="38">
        <f>I14+I16+I24+I31+I37</f>
        <v>200879.80999999997</v>
      </c>
      <c r="J40" s="38">
        <f t="shared" ref="J40:K40" si="7">J14+J16+J24+J31+J37</f>
        <v>0</v>
      </c>
      <c r="K40" s="38">
        <f t="shared" si="7"/>
        <v>-200879.80999999997</v>
      </c>
      <c r="L40" s="36" t="s">
        <v>51</v>
      </c>
      <c r="M40" s="38">
        <f>M14+M16+M24+M31</f>
        <v>0</v>
      </c>
      <c r="N40" s="38">
        <v>0</v>
      </c>
      <c r="O40" s="36" t="s">
        <v>10</v>
      </c>
      <c r="P40" s="36" t="s">
        <v>10</v>
      </c>
      <c r="Q40" s="39"/>
      <c r="R40" s="39"/>
      <c r="S40" s="39"/>
      <c r="T40" s="39"/>
      <c r="U40" s="40"/>
      <c r="V40" s="40"/>
      <c r="W40" s="39"/>
      <c r="X40" s="39"/>
      <c r="Y40" s="41"/>
      <c r="Z40" s="39"/>
    </row>
    <row r="41" spans="1:26" ht="19.5" customHeight="1" x14ac:dyDescent="0.25">
      <c r="A41" s="107" t="s">
        <v>52</v>
      </c>
      <c r="B41" s="108"/>
      <c r="C41" s="108"/>
      <c r="D41" s="108"/>
      <c r="E41" s="109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6"/>
    </row>
    <row r="42" spans="1:26" ht="18.75" customHeight="1" x14ac:dyDescent="0.25">
      <c r="A42" s="22" t="s">
        <v>6</v>
      </c>
      <c r="B42" s="113" t="s">
        <v>53</v>
      </c>
      <c r="C42" s="114"/>
      <c r="D42" s="22" t="s">
        <v>54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85">
        <v>952.12</v>
      </c>
      <c r="R42" s="44">
        <v>844.19</v>
      </c>
      <c r="S42" s="30"/>
      <c r="T42" s="43"/>
      <c r="U42" s="43"/>
      <c r="V42" s="43"/>
      <c r="W42" s="43"/>
      <c r="X42" s="43"/>
      <c r="Y42" s="47"/>
      <c r="Z42" s="16"/>
    </row>
    <row r="43" spans="1:26" ht="18" customHeight="1" x14ac:dyDescent="0.25">
      <c r="A43" s="22" t="s">
        <v>13</v>
      </c>
      <c r="B43" s="112" t="s">
        <v>55</v>
      </c>
      <c r="C43" s="112"/>
      <c r="D43" s="15" t="s">
        <v>54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86">
        <v>950.57</v>
      </c>
      <c r="R43" s="78">
        <f>843.061-R44</f>
        <v>684.24099999999999</v>
      </c>
      <c r="S43" s="16"/>
      <c r="T43" s="45"/>
      <c r="U43" s="45"/>
      <c r="V43" s="45"/>
      <c r="W43" s="45"/>
      <c r="X43" s="45"/>
      <c r="Y43" s="69"/>
      <c r="Z43" s="16"/>
    </row>
    <row r="44" spans="1:26" ht="27.75" customHeight="1" x14ac:dyDescent="0.25">
      <c r="A44" s="22" t="s">
        <v>14</v>
      </c>
      <c r="B44" s="116" t="s">
        <v>56</v>
      </c>
      <c r="C44" s="117"/>
      <c r="D44" s="15" t="s">
        <v>54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87">
        <v>190.43</v>
      </c>
      <c r="R44" s="46">
        <v>158.82</v>
      </c>
      <c r="S44" s="16"/>
      <c r="T44" s="45"/>
      <c r="U44" s="45"/>
      <c r="V44" s="45"/>
      <c r="W44" s="45"/>
      <c r="X44" s="45"/>
      <c r="Y44" s="47"/>
      <c r="Z44" s="16"/>
    </row>
    <row r="45" spans="1:26" ht="29.25" customHeight="1" x14ac:dyDescent="0.25">
      <c r="A45" s="13" t="s">
        <v>15</v>
      </c>
      <c r="B45" s="118" t="s">
        <v>57</v>
      </c>
      <c r="C45" s="118"/>
      <c r="D45" s="22" t="s">
        <v>58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88">
        <v>173.11</v>
      </c>
      <c r="R45" s="44">
        <v>173.16</v>
      </c>
      <c r="S45" s="44"/>
      <c r="T45" s="43"/>
      <c r="U45" s="43"/>
      <c r="V45" s="43"/>
      <c r="W45" s="43"/>
      <c r="X45" s="43"/>
      <c r="Y45" s="41"/>
      <c r="Z45" s="16"/>
    </row>
    <row r="46" spans="1:26" ht="77.25" customHeight="1" x14ac:dyDescent="0.25">
      <c r="A46" s="22" t="s">
        <v>59</v>
      </c>
      <c r="B46" s="103" t="s">
        <v>60</v>
      </c>
      <c r="C46" s="103"/>
      <c r="D46" s="13" t="s">
        <v>61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8">
        <v>0</v>
      </c>
      <c r="S46" s="89">
        <v>54.19</v>
      </c>
      <c r="T46" s="13">
        <v>54.27</v>
      </c>
      <c r="U46" s="23" t="s">
        <v>10</v>
      </c>
      <c r="V46" s="23" t="s">
        <v>10</v>
      </c>
      <c r="W46" s="40"/>
      <c r="X46" s="40"/>
      <c r="Y46" s="49" t="s">
        <v>66</v>
      </c>
      <c r="Z46" s="16"/>
    </row>
    <row r="47" spans="1:26" ht="15" customHeight="1" x14ac:dyDescent="0.25">
      <c r="A47" s="22" t="s">
        <v>62</v>
      </c>
      <c r="B47" s="112" t="s">
        <v>63</v>
      </c>
      <c r="C47" s="112"/>
      <c r="D47" s="15" t="s">
        <v>64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50">
        <v>0</v>
      </c>
      <c r="S47" s="45"/>
      <c r="T47" s="45"/>
      <c r="U47" s="45"/>
      <c r="V47" s="45"/>
      <c r="W47" s="67">
        <v>0</v>
      </c>
      <c r="X47" s="67">
        <v>0</v>
      </c>
      <c r="Y47" s="51" t="s">
        <v>67</v>
      </c>
      <c r="Z47" s="16"/>
    </row>
    <row r="49" spans="2:17" x14ac:dyDescent="0.25">
      <c r="D49" s="7"/>
      <c r="M49" s="52"/>
    </row>
    <row r="50" spans="2:17" s="79" customFormat="1" ht="99" customHeight="1" x14ac:dyDescent="0.3">
      <c r="B50" s="80" t="s">
        <v>19</v>
      </c>
      <c r="C50" s="115" t="s">
        <v>105</v>
      </c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81"/>
    </row>
    <row r="51" spans="2:17" x14ac:dyDescent="0.25">
      <c r="D51" s="7"/>
      <c r="H51" s="53"/>
    </row>
    <row r="52" spans="2:17" x14ac:dyDescent="0.25">
      <c r="D52" s="7"/>
      <c r="H52" s="53"/>
    </row>
    <row r="53" spans="2:17" x14ac:dyDescent="0.25">
      <c r="D53" s="7"/>
      <c r="H53" s="53"/>
    </row>
    <row r="54" spans="2:17" x14ac:dyDescent="0.25">
      <c r="D54" s="7"/>
    </row>
    <row r="55" spans="2:17" x14ac:dyDescent="0.25">
      <c r="D55" s="7"/>
    </row>
    <row r="56" spans="2:17" x14ac:dyDescent="0.25">
      <c r="D56" s="7"/>
    </row>
    <row r="69" spans="4:4" x14ac:dyDescent="0.25">
      <c r="D69" s="7"/>
    </row>
    <row r="70" spans="4:4" x14ac:dyDescent="0.25">
      <c r="D70" s="7"/>
    </row>
    <row r="71" spans="4:4" x14ac:dyDescent="0.25">
      <c r="D71" s="7"/>
    </row>
    <row r="72" spans="4:4" x14ac:dyDescent="0.25">
      <c r="D72" s="7"/>
    </row>
    <row r="73" spans="4:4" x14ac:dyDescent="0.25">
      <c r="D73" s="7"/>
    </row>
    <row r="74" spans="4:4" x14ac:dyDescent="0.25">
      <c r="D74" s="7"/>
    </row>
    <row r="75" spans="4:4" x14ac:dyDescent="0.25">
      <c r="D75" s="7"/>
    </row>
    <row r="76" spans="4:4" x14ac:dyDescent="0.25">
      <c r="D76" s="7"/>
    </row>
    <row r="77" spans="4:4" x14ac:dyDescent="0.25">
      <c r="D77" s="7"/>
    </row>
    <row r="78" spans="4:4" x14ac:dyDescent="0.25">
      <c r="D78" s="7"/>
    </row>
    <row r="79" spans="4:4" x14ac:dyDescent="0.25">
      <c r="D79" s="7"/>
    </row>
    <row r="80" spans="4:4" x14ac:dyDescent="0.25">
      <c r="D80" s="7"/>
    </row>
    <row r="81" spans="4:4" x14ac:dyDescent="0.25">
      <c r="D81" s="7"/>
    </row>
    <row r="82" spans="4:4" x14ac:dyDescent="0.25">
      <c r="D82" s="7"/>
    </row>
    <row r="83" spans="4:4" x14ac:dyDescent="0.25">
      <c r="D83" s="7"/>
    </row>
  </sheetData>
  <sheetProtection algorithmName="SHA-512" hashValue="XFCEAr5SXfh0b1rvg9CCdNvb5GuXs59ABBda3FkFySD235egAdlEe0vE4+OXzE9CgKmt1cAui0t/McIwuqG/Bw==" saltValue="F8a4SAgffXUXtDds8sZ63w==" spinCount="100000" sheet="1" formatCells="0" formatColumns="0" formatRows="0" insertColumns="0" insertRows="0" insertHyperlinks="0" deleteColumns="0" deleteRows="0" sort="0" autoFilter="0" pivotTables="0"/>
  <mergeCells count="53">
    <mergeCell ref="C50:P50"/>
    <mergeCell ref="B44:C44"/>
    <mergeCell ref="B45:C45"/>
    <mergeCell ref="B46:C46"/>
    <mergeCell ref="B47:C47"/>
    <mergeCell ref="A40:B40"/>
    <mergeCell ref="B43:C43"/>
    <mergeCell ref="A24:C24"/>
    <mergeCell ref="A31:C31"/>
    <mergeCell ref="A41:E41"/>
    <mergeCell ref="B42:C42"/>
    <mergeCell ref="A37:C37"/>
    <mergeCell ref="B38:B39"/>
    <mergeCell ref="U10:V10"/>
    <mergeCell ref="W10:X10"/>
    <mergeCell ref="A13:E13"/>
    <mergeCell ref="Q9:X9"/>
    <mergeCell ref="A14:C14"/>
    <mergeCell ref="K10:K11"/>
    <mergeCell ref="L10:L11"/>
    <mergeCell ref="M10:N10"/>
    <mergeCell ref="O10:O11"/>
    <mergeCell ref="A9:A11"/>
    <mergeCell ref="Y9:Y11"/>
    <mergeCell ref="Z9:Z11"/>
    <mergeCell ref="B10:B11"/>
    <mergeCell ref="C10:C11"/>
    <mergeCell ref="D10:D11"/>
    <mergeCell ref="E10:F10"/>
    <mergeCell ref="G10:G11"/>
    <mergeCell ref="I10:I11"/>
    <mergeCell ref="J10:J11"/>
    <mergeCell ref="B9:G9"/>
    <mergeCell ref="H9:H11"/>
    <mergeCell ref="I9:L9"/>
    <mergeCell ref="M9:P9"/>
    <mergeCell ref="P10:P11"/>
    <mergeCell ref="Q10:R10"/>
    <mergeCell ref="S10:T10"/>
    <mergeCell ref="G17:G23"/>
    <mergeCell ref="A32:A35"/>
    <mergeCell ref="G38:G39"/>
    <mergeCell ref="A1:N1"/>
    <mergeCell ref="A2:N2"/>
    <mergeCell ref="A3:N3"/>
    <mergeCell ref="A4:N4"/>
    <mergeCell ref="A6:N6"/>
    <mergeCell ref="A16:C16"/>
    <mergeCell ref="B25:B30"/>
    <mergeCell ref="G25:G30"/>
    <mergeCell ref="B32:B36"/>
    <mergeCell ref="G31:G36"/>
    <mergeCell ref="B17:B23"/>
  </mergeCells>
  <pageMargins left="0" right="0" top="0" bottom="0" header="0.31496062992125984" footer="0.31496062992125984"/>
  <pageSetup paperSize="9" scale="57" fitToWidth="2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2022-12-15T04:17:00Z</dcterms:modified>
  <cp:contentStatus/>
</cp:coreProperties>
</file>